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3" sheetId="3" r:id="rId2"/>
  </sheets>
  <definedNames>
    <definedName name="_xlnm._FilterDatabase" localSheetId="0" hidden="1">Sheet1!$A$3:$O$38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<sst xmlns="http://schemas.openxmlformats.org/spreadsheetml/2006/main" count="185" uniqueCount="61">
  <si>
    <t>2026中央财政提前下达资金支持农业社会化服务项目实施计划表</t>
  </si>
  <si>
    <r>
      <rPr>
        <sz val="12"/>
        <rFont val="宋体"/>
        <charset val="134"/>
      </rPr>
      <t>项目县：</t>
    </r>
    <r>
      <rPr>
        <u/>
        <sz val="12"/>
        <rFont val="宋体"/>
        <charset val="134"/>
      </rPr>
      <t xml:space="preserve">            </t>
    </r>
    <r>
      <rPr>
        <sz val="12"/>
        <rFont val="宋体"/>
        <charset val="134"/>
      </rPr>
      <t>县（市、区）（盖章）</t>
    </r>
  </si>
  <si>
    <t>服务农产品品种</t>
  </si>
  <si>
    <t>服务环节</t>
  </si>
  <si>
    <t>服务区域</t>
  </si>
  <si>
    <t>服务面积（万亩）</t>
  </si>
  <si>
    <t>折算任务面积  （万亩）</t>
  </si>
  <si>
    <t>每亩服务市场价格（元）</t>
  </si>
  <si>
    <t>每亩补助标准（元）</t>
  </si>
  <si>
    <t>资金安排（万元）</t>
  </si>
  <si>
    <t>服务对象数量</t>
  </si>
  <si>
    <t>承担项目主体数量（个）</t>
  </si>
  <si>
    <t>完成期限（起止时间）</t>
  </si>
  <si>
    <t>备注（农业农村或供销）</t>
  </si>
  <si>
    <t>小计</t>
  </si>
  <si>
    <t>补贴服务主体资金</t>
  </si>
  <si>
    <t>补贴农户资金</t>
  </si>
  <si>
    <t>其中：       小农户（户）</t>
  </si>
  <si>
    <t>水稻</t>
  </si>
  <si>
    <t>机械化育插秧</t>
  </si>
  <si>
    <t>肥东白龙镇、颍上县江孜店镇、霍邱县长集镇、寿县众兴镇、隐贤镇</t>
  </si>
  <si>
    <t>2026年5月-8月</t>
  </si>
  <si>
    <t>农垦</t>
  </si>
  <si>
    <t>旱茬小麦</t>
  </si>
  <si>
    <r>
      <rPr>
        <sz val="11"/>
        <rFont val="宋体"/>
        <charset val="134"/>
      </rPr>
      <t>“耕整播施压五位一体”</t>
    </r>
    <r>
      <rPr>
        <sz val="11"/>
        <color indexed="8"/>
        <rFont val="宋体"/>
        <charset val="134"/>
      </rPr>
      <t>精量播种</t>
    </r>
  </si>
  <si>
    <t>肥东县白龙镇、庐江县泥河镇、巢湖市居巢区</t>
  </si>
  <si>
    <t>2026年9月-11月</t>
  </si>
  <si>
    <t>玉米</t>
  </si>
  <si>
    <t>气力式精量播种</t>
  </si>
  <si>
    <t>固镇县湖沟镇、谷阳镇、濠城镇、任桥镇、杨庙镇、仲兴镇</t>
  </si>
  <si>
    <t>蚌埠市禹会区、怀远县河溜镇、定远县西卅店镇</t>
  </si>
  <si>
    <r>
      <rPr>
        <sz val="11"/>
        <rFont val="宋体"/>
        <charset val="134"/>
      </rPr>
      <t>整地</t>
    </r>
    <r>
      <rPr>
        <sz val="11"/>
        <color indexed="8"/>
        <rFont val="宋体"/>
        <charset val="134"/>
      </rPr>
      <t>+</t>
    </r>
    <r>
      <rPr>
        <sz val="11"/>
        <color indexed="8"/>
        <rFont val="宋体"/>
        <charset val="134"/>
      </rPr>
      <t>机械化育插秧</t>
    </r>
  </si>
  <si>
    <t>稻茬小麦</t>
  </si>
  <si>
    <t>桐城市范岗镇、青草镇、吕亭镇、孔城镇、新渡镇</t>
  </si>
  <si>
    <t>“耕整播施压五位一体”精量播种+开沟</t>
  </si>
  <si>
    <t>长丰县杨庙镇、罗塘镇、义井镇</t>
  </si>
  <si>
    <t>寿县涧沟镇、窑口镇、堰口镇、安丰镇、双桥镇、迎河镇、隐贤镇、张李乡</t>
  </si>
  <si>
    <r>
      <rPr>
        <sz val="11"/>
        <rFont val="宋体"/>
        <charset val="134"/>
      </rPr>
      <t>整地</t>
    </r>
    <r>
      <rPr>
        <sz val="11"/>
        <rFont val="宋体"/>
        <charset val="134"/>
      </rPr>
      <t>+</t>
    </r>
    <r>
      <rPr>
        <sz val="11"/>
        <rFont val="宋体"/>
        <charset val="134"/>
      </rPr>
      <t>机械化育插秧</t>
    </r>
  </si>
  <si>
    <t>“耕整播施压五位一体”精量播种（+开沟）</t>
  </si>
  <si>
    <t>淮南市寿县张李乡、正阳关镇、孟家湖林场、双桥镇、三觉镇、小甸镇、迎河镇、堰口镇、窑口镇、陶店乡、板桥镇、双庙镇，安丰镇，滁州市定远县仓镇镇、藕塘镇、炉桥镇、定城镇、合肥市长丰县陶楼镇</t>
  </si>
  <si>
    <t>淮南市寿县张李乡、正阳关镇、双桥镇、三觉镇、小甸镇、堰口镇、窑口镇、陶店乡、迎河镇、板桥镇、双庙镇，安丰镇</t>
  </si>
  <si>
    <t>凤台县夏集镇、寿县涧沟镇、毛集实验区毛集镇</t>
  </si>
  <si>
    <t>“耕整播施压五位一体”精量播种</t>
  </si>
  <si>
    <t>凤台古店乡、钱庙乡、朱马店镇、颍上县迪沟镇、润河镇、江店孜镇</t>
  </si>
  <si>
    <t>整地+机械化育插秧</t>
  </si>
  <si>
    <t>颍上县江店镇、黄坝乡
淮南市毛集区夏集镇、焦湖岗镇</t>
  </si>
  <si>
    <t>阜南县王化镇、曹集镇、田集镇</t>
  </si>
  <si>
    <t>蚌埠市怀远县徐圩乡、龙亢镇、褚集镇、包集镇</t>
  </si>
  <si>
    <t>滁州市凤阳县官塘镇、刘府镇、枣巷镇、殷涧镇、总铺镇、红心镇、小溪河镇、大溪河镇、西泉镇、府城镇、板桥镇、玄武街道、临淮关镇等</t>
  </si>
  <si>
    <t>滁州市明光市潘村镇、古沛镇、石坝镇、张八岭镇、女山湖镇、柳巷镇、涧溪镇、桥头镇、苏巷镇、明光街道等，全椒县襄河镇，凤阳县小溪河镇，定远县拂晓乡、桑涧镇等</t>
  </si>
  <si>
    <t>大豆</t>
  </si>
  <si>
    <t>麦茬免耕覆秸精量播种（+开沟）</t>
  </si>
  <si>
    <r>
      <rPr>
        <sz val="11"/>
        <color theme="1"/>
        <rFont val="宋体"/>
        <charset val="134"/>
      </rPr>
      <t>2026</t>
    </r>
    <r>
      <rPr>
        <sz val="11"/>
        <color indexed="8"/>
        <rFont val="宋体"/>
        <charset val="134"/>
      </rPr>
      <t>年</t>
    </r>
    <r>
      <rPr>
        <sz val="11"/>
        <color theme="1"/>
        <rFont val="宋体"/>
        <charset val="134"/>
      </rPr>
      <t>6</t>
    </r>
    <r>
      <rPr>
        <sz val="11"/>
        <color indexed="8"/>
        <rFont val="宋体"/>
        <charset val="134"/>
      </rPr>
      <t>月-7月</t>
    </r>
  </si>
  <si>
    <t>滁州市南谯区黄泥岗镇、明光市潘村镇、古沛镇、石坝镇、张八岭镇、女山湖镇、柳巷镇、苏巷镇、涧溪镇、桥头镇、明光街道等，凤阳县小溪河镇，来安县水口镇，蚌埠市五河县小溪镇等</t>
  </si>
  <si>
    <t>天长永丰镇、杨村镇、全椒西王镇、襄河镇</t>
  </si>
  <si>
    <t>天长永丰镇、杨村镇</t>
  </si>
  <si>
    <t>宿州市埇桥区夹沟镇、时村镇、永安镇、萧县庄里镇</t>
  </si>
  <si>
    <t xml:space="preserve"> 太湖县城西乡、江塘乡、晋熙镇、徐桥镇；宿松县佐坝乡、汇口镇、复兴镇、千岭乡、洲头乡、五里乡、许岭镇、长铺镇、高岭乡、下仓镇；怀宁县秀山乡</t>
  </si>
  <si>
    <t>麦茬免耕覆秸精量播种+开沟</t>
  </si>
  <si>
    <t>望江县漳湖镇、赛口镇、鸦滩镇和大观区海口镇、怀宁县洪铺镇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</si>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</sst>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176" fontId="0" fillId="0" borderId="0" xfId="0" applyNumberFormat="1" applyFont="1" applyFill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8"/>
  <sheetViews>
    <sheetView tabSelected="1" workbookViewId="0">
      <pane ySplit="4" topLeftCell="A31" activePane="bottomLeft" state="frozen"/>
      <selection/>
      <selection pane="bottomLeft" activeCell="A3" sqref="A3:O4"/>
    </sheetView>
  </sheetViews>
  <sheetFormatPr defaultColWidth="9" defaultRowHeight="14.25"/>
  <cols>
    <col min="1" max="1" width="9" style="2"/>
    <col min="2" max="2" width="20.25" style="2" customWidth="1"/>
    <col min="3" max="3" width="21.75" style="2" customWidth="1"/>
    <col min="4" max="4" width="9" style="2"/>
    <col min="5" max="5" width="10.25" style="2" customWidth="1"/>
    <col min="6" max="6" width="9" style="2"/>
    <col min="7" max="7" width="7.5" style="2" customWidth="1"/>
    <col min="8" max="8" width="10.3" style="3" customWidth="1"/>
    <col min="9" max="9" width="9.375" style="2"/>
    <col min="10" max="10" width="8" style="2" customWidth="1"/>
    <col min="11" max="11" width="9" style="2"/>
    <col min="12" max="12" width="11.375" style="2" customWidth="1"/>
    <col min="13" max="13" width="9" style="2"/>
    <col min="14" max="14" width="15.75" style="2" customWidth="1"/>
    <col min="15" max="15" width="9" style="2"/>
  </cols>
  <sheetData>
    <row r="1" ht="30" customHeight="1" spans="1:15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  <c r="M1" s="4"/>
      <c r="N1" s="4"/>
      <c r="O1" s="4"/>
    </row>
    <row r="2" ht="20.25" customHeight="1" spans="1:15">
      <c r="A2" s="2" t="s">
        <v>1</v>
      </c>
    </row>
    <row r="3" s="1" customFormat="1" ht="50" customHeight="1" spans="1:15">
      <c r="A3" s="6" t="s">
        <v>2</v>
      </c>
      <c r="B3" s="7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8" t="s">
        <v>9</v>
      </c>
      <c r="I3" s="6"/>
      <c r="J3" s="6"/>
      <c r="K3" s="7" t="s">
        <v>10</v>
      </c>
      <c r="L3" s="7"/>
      <c r="M3" s="6" t="s">
        <v>11</v>
      </c>
      <c r="N3" s="6" t="s">
        <v>12</v>
      </c>
      <c r="O3" s="6" t="s">
        <v>13</v>
      </c>
    </row>
    <row r="4" s="1" customFormat="1" ht="40" customHeight="1" spans="1:15">
      <c r="A4" s="6"/>
      <c r="B4" s="7"/>
      <c r="C4" s="7"/>
      <c r="D4" s="6"/>
      <c r="E4" s="6"/>
      <c r="F4" s="6"/>
      <c r="G4" s="6"/>
      <c r="H4" s="8" t="s">
        <v>14</v>
      </c>
      <c r="I4" s="6" t="s">
        <v>15</v>
      </c>
      <c r="J4" s="6" t="s">
        <v>16</v>
      </c>
      <c r="K4" s="7" t="s">
        <v>14</v>
      </c>
      <c r="L4" s="6" t="s">
        <v>17</v>
      </c>
      <c r="M4" s="6"/>
      <c r="N4" s="6"/>
      <c r="O4" s="6"/>
    </row>
    <row r="5" s="1" customFormat="1" ht="75" customHeight="1" spans="1:15">
      <c r="A5" s="9" t="s">
        <v>18</v>
      </c>
      <c r="B5" s="9" t="s">
        <v>19</v>
      </c>
      <c r="C5" s="9" t="s">
        <v>20</v>
      </c>
      <c r="D5" s="9">
        <v>2.8</v>
      </c>
      <c r="E5" s="9">
        <f>D5*0.26</f>
        <v>0.728</v>
      </c>
      <c r="F5" s="9">
        <v>240</v>
      </c>
      <c r="G5" s="9">
        <v>30</v>
      </c>
      <c r="H5" s="10">
        <f t="shared" ref="H5:H21" si="0">G5*D5</f>
        <v>84</v>
      </c>
      <c r="I5" s="9">
        <f t="shared" ref="I5:I21" si="1">H5/2</f>
        <v>42</v>
      </c>
      <c r="J5" s="9">
        <f t="shared" ref="J5:J21" si="2">H5/2</f>
        <v>42</v>
      </c>
      <c r="K5" s="9">
        <v>5002</v>
      </c>
      <c r="L5" s="9">
        <v>5000</v>
      </c>
      <c r="M5" s="9">
        <v>1</v>
      </c>
      <c r="N5" s="9" t="s">
        <v>21</v>
      </c>
      <c r="O5" s="9" t="s">
        <v>22</v>
      </c>
    </row>
    <row r="6" s="1" customFormat="1" ht="57" customHeight="1" spans="1:15">
      <c r="A6" s="9" t="s">
        <v>23</v>
      </c>
      <c r="B6" s="9" t="s">
        <v>24</v>
      </c>
      <c r="C6" s="9" t="s">
        <v>25</v>
      </c>
      <c r="D6" s="9">
        <v>4.5</v>
      </c>
      <c r="E6" s="9">
        <f>D6*0.61</f>
        <v>2.745</v>
      </c>
      <c r="F6" s="9">
        <v>170</v>
      </c>
      <c r="G6" s="9">
        <v>50</v>
      </c>
      <c r="H6" s="10">
        <f t="shared" si="0"/>
        <v>225</v>
      </c>
      <c r="I6" s="9">
        <f t="shared" si="1"/>
        <v>112.5</v>
      </c>
      <c r="J6" s="9">
        <f t="shared" si="2"/>
        <v>112.5</v>
      </c>
      <c r="K6" s="9">
        <v>1804</v>
      </c>
      <c r="L6" s="9">
        <v>1800</v>
      </c>
      <c r="M6" s="9">
        <v>1</v>
      </c>
      <c r="N6" s="9" t="s">
        <v>26</v>
      </c>
      <c r="O6" s="9" t="s">
        <v>22</v>
      </c>
    </row>
    <row r="7" s="1" customFormat="1" ht="44" customHeight="1" spans="1:15">
      <c r="A7" s="9" t="s">
        <v>27</v>
      </c>
      <c r="B7" s="9" t="s">
        <v>28</v>
      </c>
      <c r="C7" s="9" t="s">
        <v>29</v>
      </c>
      <c r="D7" s="9">
        <v>6</v>
      </c>
      <c r="E7" s="9">
        <f>D7*0.26</f>
        <v>1.56</v>
      </c>
      <c r="F7" s="9">
        <v>80</v>
      </c>
      <c r="G7" s="9">
        <v>22</v>
      </c>
      <c r="H7" s="10">
        <f t="shared" si="0"/>
        <v>132</v>
      </c>
      <c r="I7" s="9">
        <f t="shared" si="1"/>
        <v>66</v>
      </c>
      <c r="J7" s="9">
        <f t="shared" si="2"/>
        <v>66</v>
      </c>
      <c r="K7" s="9">
        <v>7000</v>
      </c>
      <c r="L7" s="9">
        <v>6995</v>
      </c>
      <c r="M7" s="9">
        <v>1</v>
      </c>
      <c r="N7" s="9" t="s">
        <v>21</v>
      </c>
      <c r="O7" s="9" t="s">
        <v>22</v>
      </c>
    </row>
    <row r="8" s="1" customFormat="1" ht="40" customHeight="1" spans="1:15">
      <c r="A8" s="9" t="s">
        <v>23</v>
      </c>
      <c r="B8" s="9" t="s">
        <v>24</v>
      </c>
      <c r="C8" s="9" t="s">
        <v>30</v>
      </c>
      <c r="D8" s="9">
        <v>4.5</v>
      </c>
      <c r="E8" s="9">
        <f>D8*0.61</f>
        <v>2.745</v>
      </c>
      <c r="F8" s="9">
        <v>150</v>
      </c>
      <c r="G8" s="9">
        <v>44</v>
      </c>
      <c r="H8" s="10">
        <f t="shared" si="0"/>
        <v>198</v>
      </c>
      <c r="I8" s="9">
        <f t="shared" si="1"/>
        <v>99</v>
      </c>
      <c r="J8" s="9">
        <f t="shared" si="2"/>
        <v>99</v>
      </c>
      <c r="K8" s="9">
        <v>8020</v>
      </c>
      <c r="L8" s="9">
        <v>6500</v>
      </c>
      <c r="M8" s="9">
        <v>1</v>
      </c>
      <c r="N8" s="9" t="s">
        <v>26</v>
      </c>
      <c r="O8" s="9" t="s">
        <v>22</v>
      </c>
    </row>
    <row r="9" s="1" customFormat="1" ht="40" customHeight="1" spans="1:15">
      <c r="A9" s="9" t="s">
        <v>18</v>
      </c>
      <c r="B9" s="9" t="s">
        <v>31</v>
      </c>
      <c r="C9" s="9" t="s">
        <v>30</v>
      </c>
      <c r="D9" s="9">
        <v>1.6</v>
      </c>
      <c r="E9" s="9">
        <f>D9*0.61</f>
        <v>0.976</v>
      </c>
      <c r="F9" s="9">
        <v>320</v>
      </c>
      <c r="G9" s="9">
        <v>60</v>
      </c>
      <c r="H9" s="10">
        <f t="shared" si="0"/>
        <v>96</v>
      </c>
      <c r="I9" s="9">
        <f t="shared" si="1"/>
        <v>48</v>
      </c>
      <c r="J9" s="9">
        <f t="shared" si="2"/>
        <v>48</v>
      </c>
      <c r="K9" s="9">
        <v>3000</v>
      </c>
      <c r="L9" s="9">
        <v>2820</v>
      </c>
      <c r="M9" s="9">
        <v>1</v>
      </c>
      <c r="N9" s="9" t="s">
        <v>21</v>
      </c>
      <c r="O9" s="9" t="s">
        <v>22</v>
      </c>
    </row>
    <row r="10" s="1" customFormat="1" ht="40" customHeight="1" spans="1:15">
      <c r="A10" s="9" t="s">
        <v>27</v>
      </c>
      <c r="B10" s="9" t="s">
        <v>28</v>
      </c>
      <c r="C10" s="9" t="s">
        <v>30</v>
      </c>
      <c r="D10" s="9">
        <v>2.05</v>
      </c>
      <c r="E10" s="9">
        <f>D10*0.26</f>
        <v>0.533</v>
      </c>
      <c r="F10" s="9">
        <v>80</v>
      </c>
      <c r="G10" s="9">
        <v>22</v>
      </c>
      <c r="H10" s="10">
        <f t="shared" si="0"/>
        <v>45.1</v>
      </c>
      <c r="I10" s="9">
        <f t="shared" si="1"/>
        <v>22.55</v>
      </c>
      <c r="J10" s="9">
        <f t="shared" si="2"/>
        <v>22.55</v>
      </c>
      <c r="K10" s="9">
        <v>3000</v>
      </c>
      <c r="L10" s="9">
        <v>2820</v>
      </c>
      <c r="M10" s="9">
        <v>1</v>
      </c>
      <c r="N10" s="9" t="s">
        <v>21</v>
      </c>
      <c r="O10" s="9" t="s">
        <v>22</v>
      </c>
    </row>
    <row r="11" s="1" customFormat="1" ht="40" customHeight="1" spans="1:15">
      <c r="A11" s="9" t="s">
        <v>32</v>
      </c>
      <c r="B11" s="9" t="s">
        <v>24</v>
      </c>
      <c r="C11" s="11" t="s">
        <v>33</v>
      </c>
      <c r="D11" s="9">
        <v>5</v>
      </c>
      <c r="E11" s="9">
        <f>D11*0.26</f>
        <v>1.3</v>
      </c>
      <c r="F11" s="9">
        <v>90</v>
      </c>
      <c r="G11" s="9">
        <v>22</v>
      </c>
      <c r="H11" s="10">
        <f t="shared" si="0"/>
        <v>110</v>
      </c>
      <c r="I11" s="9">
        <f t="shared" si="1"/>
        <v>55</v>
      </c>
      <c r="J11" s="9">
        <f t="shared" si="2"/>
        <v>55</v>
      </c>
      <c r="K11" s="9">
        <v>2700</v>
      </c>
      <c r="L11" s="9">
        <v>2620</v>
      </c>
      <c r="M11" s="9">
        <v>1</v>
      </c>
      <c r="N11" s="9" t="s">
        <v>26</v>
      </c>
      <c r="O11" s="9" t="s">
        <v>22</v>
      </c>
    </row>
    <row r="12" s="1" customFormat="1" ht="40" customHeight="1" spans="1:15">
      <c r="A12" s="9" t="s">
        <v>23</v>
      </c>
      <c r="B12" s="9" t="s">
        <v>34</v>
      </c>
      <c r="C12" s="11" t="s">
        <v>35</v>
      </c>
      <c r="D12" s="9">
        <v>2.5</v>
      </c>
      <c r="E12" s="9">
        <f>D12*0.61</f>
        <v>1.525</v>
      </c>
      <c r="F12" s="9">
        <v>200</v>
      </c>
      <c r="G12" s="9">
        <v>60</v>
      </c>
      <c r="H12" s="10">
        <f t="shared" si="0"/>
        <v>150</v>
      </c>
      <c r="I12" s="9">
        <f t="shared" si="1"/>
        <v>75</v>
      </c>
      <c r="J12" s="9">
        <f t="shared" si="2"/>
        <v>75</v>
      </c>
      <c r="K12" s="9">
        <v>4433</v>
      </c>
      <c r="L12" s="9">
        <v>4433</v>
      </c>
      <c r="M12" s="9">
        <v>1</v>
      </c>
      <c r="N12" s="9" t="s">
        <v>26</v>
      </c>
      <c r="O12" s="9" t="s">
        <v>22</v>
      </c>
    </row>
    <row r="13" s="1" customFormat="1" ht="62" customHeight="1" spans="1:15">
      <c r="A13" s="9" t="s">
        <v>23</v>
      </c>
      <c r="B13" s="9" t="s">
        <v>24</v>
      </c>
      <c r="C13" s="9" t="s">
        <v>36</v>
      </c>
      <c r="D13" s="9">
        <v>2.4</v>
      </c>
      <c r="E13" s="9">
        <f>D13*0.61</f>
        <v>1.464</v>
      </c>
      <c r="F13" s="9">
        <v>150</v>
      </c>
      <c r="G13" s="9">
        <v>44</v>
      </c>
      <c r="H13" s="10">
        <f t="shared" si="0"/>
        <v>105.6</v>
      </c>
      <c r="I13" s="9">
        <f t="shared" si="1"/>
        <v>52.8</v>
      </c>
      <c r="J13" s="9">
        <f t="shared" si="2"/>
        <v>52.8</v>
      </c>
      <c r="K13" s="9">
        <v>6500</v>
      </c>
      <c r="L13" s="9">
        <v>6320</v>
      </c>
      <c r="M13" s="9">
        <v>1</v>
      </c>
      <c r="N13" s="9" t="s">
        <v>26</v>
      </c>
      <c r="O13" s="9" t="s">
        <v>22</v>
      </c>
    </row>
    <row r="14" s="1" customFormat="1" ht="57" customHeight="1" spans="1:15">
      <c r="A14" s="9" t="s">
        <v>18</v>
      </c>
      <c r="B14" s="9" t="s">
        <v>37</v>
      </c>
      <c r="C14" s="9" t="s">
        <v>36</v>
      </c>
      <c r="D14" s="9">
        <v>0.8</v>
      </c>
      <c r="E14" s="9">
        <f>D14*0.61</f>
        <v>0.488</v>
      </c>
      <c r="F14" s="9">
        <v>320</v>
      </c>
      <c r="G14" s="9">
        <v>60</v>
      </c>
      <c r="H14" s="10">
        <f t="shared" si="0"/>
        <v>48</v>
      </c>
      <c r="I14" s="9">
        <f t="shared" si="1"/>
        <v>24</v>
      </c>
      <c r="J14" s="9">
        <f t="shared" si="2"/>
        <v>24</v>
      </c>
      <c r="K14" s="9">
        <v>3000</v>
      </c>
      <c r="L14" s="9">
        <v>2940</v>
      </c>
      <c r="M14" s="9">
        <v>1</v>
      </c>
      <c r="N14" s="9" t="s">
        <v>21</v>
      </c>
      <c r="O14" s="9" t="s">
        <v>22</v>
      </c>
    </row>
    <row r="15" s="1" customFormat="1" ht="69" customHeight="1" spans="1:15">
      <c r="A15" s="9" t="s">
        <v>23</v>
      </c>
      <c r="B15" s="9" t="s">
        <v>38</v>
      </c>
      <c r="C15" s="9" t="s">
        <v>39</v>
      </c>
      <c r="D15" s="9">
        <v>2.5</v>
      </c>
      <c r="E15" s="9">
        <f>D15*0.61</f>
        <v>1.525</v>
      </c>
      <c r="F15" s="9">
        <v>150</v>
      </c>
      <c r="G15" s="9">
        <v>44</v>
      </c>
      <c r="H15" s="10">
        <f t="shared" si="0"/>
        <v>110</v>
      </c>
      <c r="I15" s="9">
        <f t="shared" si="1"/>
        <v>55</v>
      </c>
      <c r="J15" s="9">
        <f t="shared" si="2"/>
        <v>55</v>
      </c>
      <c r="K15" s="9">
        <v>1050</v>
      </c>
      <c r="L15" s="9">
        <v>1000</v>
      </c>
      <c r="M15" s="9">
        <v>1</v>
      </c>
      <c r="N15" s="9" t="s">
        <v>26</v>
      </c>
      <c r="O15" s="9" t="s">
        <v>22</v>
      </c>
    </row>
    <row r="16" s="1" customFormat="1" ht="75" customHeight="1" spans="1:15">
      <c r="A16" s="9" t="s">
        <v>18</v>
      </c>
      <c r="B16" s="9" t="s">
        <v>37</v>
      </c>
      <c r="C16" s="9" t="s">
        <v>40</v>
      </c>
      <c r="D16" s="9">
        <v>2.2</v>
      </c>
      <c r="E16" s="9">
        <f>D16*0.61</f>
        <v>1.342</v>
      </c>
      <c r="F16" s="9">
        <v>320</v>
      </c>
      <c r="G16" s="9">
        <v>60</v>
      </c>
      <c r="H16" s="10">
        <f t="shared" si="0"/>
        <v>132</v>
      </c>
      <c r="I16" s="9">
        <f t="shared" si="1"/>
        <v>66</v>
      </c>
      <c r="J16" s="9">
        <f t="shared" si="2"/>
        <v>66</v>
      </c>
      <c r="K16" s="9">
        <v>2000</v>
      </c>
      <c r="L16" s="9">
        <v>2000</v>
      </c>
      <c r="M16" s="9">
        <v>1</v>
      </c>
      <c r="N16" s="9" t="s">
        <v>21</v>
      </c>
      <c r="O16" s="9" t="s">
        <v>22</v>
      </c>
    </row>
    <row r="17" s="1" customFormat="1" ht="40" customHeight="1" spans="1:15">
      <c r="A17" s="9" t="s">
        <v>18</v>
      </c>
      <c r="B17" s="9" t="s">
        <v>19</v>
      </c>
      <c r="C17" s="9" t="s">
        <v>41</v>
      </c>
      <c r="D17" s="9">
        <v>2</v>
      </c>
      <c r="E17" s="9">
        <f>D17*0.26</f>
        <v>0.52</v>
      </c>
      <c r="F17" s="9">
        <v>240</v>
      </c>
      <c r="G17" s="9">
        <v>30</v>
      </c>
      <c r="H17" s="10">
        <f t="shared" si="0"/>
        <v>60</v>
      </c>
      <c r="I17" s="9">
        <f t="shared" si="1"/>
        <v>30</v>
      </c>
      <c r="J17" s="9">
        <f t="shared" si="2"/>
        <v>30</v>
      </c>
      <c r="K17" s="9">
        <v>600</v>
      </c>
      <c r="L17" s="9">
        <v>500</v>
      </c>
      <c r="M17" s="9">
        <v>1</v>
      </c>
      <c r="N17" s="9" t="s">
        <v>21</v>
      </c>
      <c r="O17" s="9" t="s">
        <v>22</v>
      </c>
    </row>
    <row r="18" s="1" customFormat="1" ht="40" customHeight="1" spans="1:15">
      <c r="A18" s="9" t="s">
        <v>23</v>
      </c>
      <c r="B18" s="9" t="s">
        <v>42</v>
      </c>
      <c r="C18" s="9" t="s">
        <v>41</v>
      </c>
      <c r="D18" s="9">
        <v>1</v>
      </c>
      <c r="E18" s="9">
        <f>D18*0.61</f>
        <v>0.61</v>
      </c>
      <c r="F18" s="9">
        <v>150</v>
      </c>
      <c r="G18" s="9">
        <v>44</v>
      </c>
      <c r="H18" s="10">
        <f t="shared" si="0"/>
        <v>44</v>
      </c>
      <c r="I18" s="9">
        <f t="shared" si="1"/>
        <v>22</v>
      </c>
      <c r="J18" s="9">
        <f t="shared" si="2"/>
        <v>22</v>
      </c>
      <c r="K18" s="9">
        <v>350</v>
      </c>
      <c r="L18" s="9">
        <v>300</v>
      </c>
      <c r="M18" s="9">
        <v>1</v>
      </c>
      <c r="N18" s="9" t="s">
        <v>26</v>
      </c>
      <c r="O18" s="9" t="s">
        <v>22</v>
      </c>
    </row>
    <row r="19" s="1" customFormat="1" ht="47" customHeight="1" spans="1:15">
      <c r="A19" s="9" t="s">
        <v>23</v>
      </c>
      <c r="B19" s="9" t="s">
        <v>42</v>
      </c>
      <c r="C19" s="9" t="s">
        <v>43</v>
      </c>
      <c r="D19" s="9">
        <v>2.8</v>
      </c>
      <c r="E19" s="9">
        <f>D19*0.61</f>
        <v>1.708</v>
      </c>
      <c r="F19" s="9">
        <v>150</v>
      </c>
      <c r="G19" s="9">
        <v>44</v>
      </c>
      <c r="H19" s="10">
        <f t="shared" si="0"/>
        <v>123.2</v>
      </c>
      <c r="I19" s="9">
        <f t="shared" si="1"/>
        <v>61.6</v>
      </c>
      <c r="J19" s="9">
        <f t="shared" si="2"/>
        <v>61.6</v>
      </c>
      <c r="K19" s="9">
        <v>2460</v>
      </c>
      <c r="L19" s="9">
        <v>2000</v>
      </c>
      <c r="M19" s="9">
        <v>1</v>
      </c>
      <c r="N19" s="9" t="s">
        <v>26</v>
      </c>
      <c r="O19" s="9" t="s">
        <v>22</v>
      </c>
    </row>
    <row r="20" s="1" customFormat="1" ht="48" customHeight="1" spans="1:15">
      <c r="A20" s="9" t="s">
        <v>18</v>
      </c>
      <c r="B20" s="9" t="s">
        <v>44</v>
      </c>
      <c r="C20" s="9" t="s">
        <v>43</v>
      </c>
      <c r="D20" s="9">
        <v>2</v>
      </c>
      <c r="E20" s="9">
        <f>D20*0.61</f>
        <v>1.22</v>
      </c>
      <c r="F20" s="9">
        <v>320</v>
      </c>
      <c r="G20" s="9">
        <v>60</v>
      </c>
      <c r="H20" s="10">
        <f t="shared" si="0"/>
        <v>120</v>
      </c>
      <c r="I20" s="9">
        <f t="shared" si="1"/>
        <v>60</v>
      </c>
      <c r="J20" s="9">
        <f t="shared" si="2"/>
        <v>60</v>
      </c>
      <c r="K20" s="9">
        <v>410</v>
      </c>
      <c r="L20" s="9">
        <v>380</v>
      </c>
      <c r="M20" s="9">
        <v>1</v>
      </c>
      <c r="N20" s="9" t="s">
        <v>21</v>
      </c>
      <c r="O20" s="9" t="s">
        <v>22</v>
      </c>
    </row>
    <row r="21" s="1" customFormat="1" ht="40" customHeight="1" spans="1:15">
      <c r="A21" s="9" t="s">
        <v>18</v>
      </c>
      <c r="B21" s="9" t="s">
        <v>19</v>
      </c>
      <c r="C21" s="9" t="s">
        <v>45</v>
      </c>
      <c r="D21" s="9">
        <v>2.5</v>
      </c>
      <c r="E21" s="9">
        <f>D21*0.26</f>
        <v>0.65</v>
      </c>
      <c r="F21" s="9">
        <v>240</v>
      </c>
      <c r="G21" s="11">
        <v>30</v>
      </c>
      <c r="H21" s="10">
        <f t="shared" si="0"/>
        <v>75</v>
      </c>
      <c r="I21" s="9">
        <f t="shared" si="1"/>
        <v>37.5</v>
      </c>
      <c r="J21" s="9">
        <f t="shared" si="2"/>
        <v>37.5</v>
      </c>
      <c r="K21" s="9">
        <v>400</v>
      </c>
      <c r="L21" s="9">
        <v>360</v>
      </c>
      <c r="M21" s="9">
        <v>1</v>
      </c>
      <c r="N21" s="9" t="s">
        <v>21</v>
      </c>
      <c r="O21" s="9" t="s">
        <v>22</v>
      </c>
    </row>
    <row r="22" s="1" customFormat="1" ht="40" customHeight="1" spans="1:15">
      <c r="A22" s="9" t="s">
        <v>23</v>
      </c>
      <c r="B22" s="9" t="s">
        <v>42</v>
      </c>
      <c r="C22" s="9" t="s">
        <v>46</v>
      </c>
      <c r="D22" s="9">
        <v>3.6</v>
      </c>
      <c r="E22" s="9">
        <f>D22*0.61</f>
        <v>2.196</v>
      </c>
      <c r="F22" s="9">
        <v>150</v>
      </c>
      <c r="G22" s="9">
        <v>44</v>
      </c>
      <c r="H22" s="10">
        <f t="shared" ref="H22:H37" si="3">G22*D22</f>
        <v>158.4</v>
      </c>
      <c r="I22" s="9">
        <f t="shared" ref="I22:I37" si="4">H22/2</f>
        <v>79.2</v>
      </c>
      <c r="J22" s="9">
        <f t="shared" ref="J22:J37" si="5">H22/2</f>
        <v>79.2</v>
      </c>
      <c r="K22" s="9">
        <v>2955</v>
      </c>
      <c r="L22" s="9">
        <v>2955</v>
      </c>
      <c r="M22" s="9">
        <v>1</v>
      </c>
      <c r="N22" s="9" t="s">
        <v>26</v>
      </c>
      <c r="O22" s="9" t="s">
        <v>22</v>
      </c>
    </row>
    <row r="23" s="1" customFormat="1" ht="40" customHeight="1" spans="1:15">
      <c r="A23" s="9" t="s">
        <v>23</v>
      </c>
      <c r="B23" s="9" t="s">
        <v>34</v>
      </c>
      <c r="C23" s="9" t="s">
        <v>47</v>
      </c>
      <c r="D23" s="9">
        <v>5</v>
      </c>
      <c r="E23" s="9">
        <f>D23*0.61</f>
        <v>3.05</v>
      </c>
      <c r="F23" s="9">
        <v>180</v>
      </c>
      <c r="G23" s="9">
        <v>54</v>
      </c>
      <c r="H23" s="10">
        <f t="shared" si="3"/>
        <v>270</v>
      </c>
      <c r="I23" s="9">
        <f t="shared" si="4"/>
        <v>135</v>
      </c>
      <c r="J23" s="9">
        <f t="shared" si="5"/>
        <v>135</v>
      </c>
      <c r="K23" s="9">
        <v>4820</v>
      </c>
      <c r="L23" s="9">
        <v>4800</v>
      </c>
      <c r="M23" s="9">
        <v>1</v>
      </c>
      <c r="N23" s="9" t="s">
        <v>26</v>
      </c>
      <c r="O23" s="9" t="s">
        <v>22</v>
      </c>
    </row>
    <row r="24" s="1" customFormat="1" ht="56" customHeight="1" spans="1:15">
      <c r="A24" s="9" t="s">
        <v>18</v>
      </c>
      <c r="B24" s="9" t="s">
        <v>19</v>
      </c>
      <c r="C24" s="9" t="s">
        <v>48</v>
      </c>
      <c r="D24" s="9">
        <v>1.8</v>
      </c>
      <c r="E24" s="9">
        <f>D24*0.26</f>
        <v>0.468</v>
      </c>
      <c r="F24" s="9">
        <v>240</v>
      </c>
      <c r="G24" s="9">
        <v>30</v>
      </c>
      <c r="H24" s="10">
        <f t="shared" si="3"/>
        <v>54</v>
      </c>
      <c r="I24" s="9">
        <f t="shared" si="4"/>
        <v>27</v>
      </c>
      <c r="J24" s="9">
        <f t="shared" si="5"/>
        <v>27</v>
      </c>
      <c r="K24" s="9">
        <v>2000</v>
      </c>
      <c r="L24" s="9">
        <v>1750</v>
      </c>
      <c r="M24" s="9">
        <v>1</v>
      </c>
      <c r="N24" s="9" t="s">
        <v>21</v>
      </c>
      <c r="O24" s="9" t="s">
        <v>22</v>
      </c>
    </row>
    <row r="25" s="1" customFormat="1" ht="40" customHeight="1" spans="1:15">
      <c r="A25" s="9" t="s">
        <v>27</v>
      </c>
      <c r="B25" s="9" t="s">
        <v>28</v>
      </c>
      <c r="C25" s="9" t="s">
        <v>48</v>
      </c>
      <c r="D25" s="9">
        <v>2</v>
      </c>
      <c r="E25" s="9">
        <f>D25*0.26</f>
        <v>0.52</v>
      </c>
      <c r="F25" s="9">
        <v>80</v>
      </c>
      <c r="G25" s="9">
        <v>22</v>
      </c>
      <c r="H25" s="10">
        <f t="shared" si="3"/>
        <v>44</v>
      </c>
      <c r="I25" s="9">
        <f t="shared" si="4"/>
        <v>22</v>
      </c>
      <c r="J25" s="9">
        <f t="shared" si="5"/>
        <v>22</v>
      </c>
      <c r="K25" s="9">
        <v>1500</v>
      </c>
      <c r="L25" s="9">
        <v>1320</v>
      </c>
      <c r="M25" s="9">
        <v>1</v>
      </c>
      <c r="N25" s="9" t="s">
        <v>21</v>
      </c>
      <c r="O25" s="9" t="s">
        <v>22</v>
      </c>
    </row>
    <row r="26" s="1" customFormat="1" ht="40" customHeight="1" spans="1:15">
      <c r="A26" s="9" t="s">
        <v>23</v>
      </c>
      <c r="B26" s="9" t="s">
        <v>42</v>
      </c>
      <c r="C26" s="9" t="s">
        <v>48</v>
      </c>
      <c r="D26" s="9">
        <v>2.5</v>
      </c>
      <c r="E26" s="9">
        <f>D26*0.61</f>
        <v>1.525</v>
      </c>
      <c r="F26" s="9">
        <v>150</v>
      </c>
      <c r="G26" s="9">
        <v>44</v>
      </c>
      <c r="H26" s="10">
        <f t="shared" si="3"/>
        <v>110</v>
      </c>
      <c r="I26" s="9">
        <f t="shared" si="4"/>
        <v>55</v>
      </c>
      <c r="J26" s="9">
        <f t="shared" si="5"/>
        <v>55</v>
      </c>
      <c r="K26" s="9">
        <v>2300</v>
      </c>
      <c r="L26" s="9">
        <v>2100</v>
      </c>
      <c r="M26" s="9">
        <v>1</v>
      </c>
      <c r="N26" s="9" t="s">
        <v>26</v>
      </c>
      <c r="O26" s="9" t="s">
        <v>22</v>
      </c>
    </row>
    <row r="27" s="1" customFormat="1" ht="40" customHeight="1" spans="1:15">
      <c r="A27" s="9" t="s">
        <v>23</v>
      </c>
      <c r="B27" s="9" t="s">
        <v>34</v>
      </c>
      <c r="C27" s="9" t="s">
        <v>49</v>
      </c>
      <c r="D27" s="9">
        <v>3.8</v>
      </c>
      <c r="E27" s="9">
        <f>D27*0.61</f>
        <v>2.318</v>
      </c>
      <c r="F27" s="9">
        <v>180</v>
      </c>
      <c r="G27" s="9">
        <v>54</v>
      </c>
      <c r="H27" s="10">
        <f t="shared" si="3"/>
        <v>205.2</v>
      </c>
      <c r="I27" s="9">
        <f t="shared" si="4"/>
        <v>102.6</v>
      </c>
      <c r="J27" s="9">
        <f t="shared" si="5"/>
        <v>102.6</v>
      </c>
      <c r="K27" s="9">
        <v>650</v>
      </c>
      <c r="L27" s="9">
        <v>550</v>
      </c>
      <c r="M27" s="9">
        <v>1</v>
      </c>
      <c r="N27" s="9" t="s">
        <v>26</v>
      </c>
      <c r="O27" s="9" t="s">
        <v>22</v>
      </c>
    </row>
    <row r="28" s="1" customFormat="1" ht="40" customHeight="1" spans="1:15">
      <c r="A28" s="9" t="s">
        <v>50</v>
      </c>
      <c r="B28" s="9" t="s">
        <v>51</v>
      </c>
      <c r="C28" s="9" t="s">
        <v>49</v>
      </c>
      <c r="D28" s="9">
        <v>1.8</v>
      </c>
      <c r="E28" s="9">
        <f>D28*0.26</f>
        <v>0.468</v>
      </c>
      <c r="F28" s="9">
        <v>80</v>
      </c>
      <c r="G28" s="9">
        <v>22</v>
      </c>
      <c r="H28" s="10">
        <f t="shared" si="3"/>
        <v>39.6</v>
      </c>
      <c r="I28" s="9">
        <f t="shared" si="4"/>
        <v>19.8</v>
      </c>
      <c r="J28" s="9">
        <f t="shared" si="5"/>
        <v>19.8</v>
      </c>
      <c r="K28" s="9">
        <v>550</v>
      </c>
      <c r="L28" s="9">
        <v>480</v>
      </c>
      <c r="M28" s="9">
        <v>1</v>
      </c>
      <c r="N28" s="12" t="s">
        <v>52</v>
      </c>
      <c r="O28" s="9" t="s">
        <v>22</v>
      </c>
    </row>
    <row r="29" s="1" customFormat="1" ht="40" customHeight="1" spans="1:15">
      <c r="A29" s="9" t="s">
        <v>18</v>
      </c>
      <c r="B29" s="9" t="s">
        <v>19</v>
      </c>
      <c r="C29" s="9" t="s">
        <v>53</v>
      </c>
      <c r="D29" s="9">
        <v>1.8</v>
      </c>
      <c r="E29" s="9">
        <f>D29*0.26</f>
        <v>0.468</v>
      </c>
      <c r="F29" s="9">
        <v>240</v>
      </c>
      <c r="G29" s="9">
        <v>30</v>
      </c>
      <c r="H29" s="10">
        <f t="shared" si="3"/>
        <v>54</v>
      </c>
      <c r="I29" s="9">
        <f t="shared" si="4"/>
        <v>27</v>
      </c>
      <c r="J29" s="9">
        <f t="shared" si="5"/>
        <v>27</v>
      </c>
      <c r="K29" s="9">
        <v>1500</v>
      </c>
      <c r="L29" s="9">
        <v>1380</v>
      </c>
      <c r="M29" s="9">
        <v>1</v>
      </c>
      <c r="N29" s="9" t="s">
        <v>21</v>
      </c>
      <c r="O29" s="9" t="s">
        <v>22</v>
      </c>
    </row>
    <row r="30" ht="45" customHeight="1" spans="1:15">
      <c r="A30" s="9" t="s">
        <v>32</v>
      </c>
      <c r="B30" s="9" t="s">
        <v>34</v>
      </c>
      <c r="C30" s="9" t="s">
        <v>54</v>
      </c>
      <c r="D30" s="9">
        <v>3</v>
      </c>
      <c r="E30" s="9">
        <f>D30*0.26</f>
        <v>0.78</v>
      </c>
      <c r="F30" s="9">
        <v>90</v>
      </c>
      <c r="G30" s="9">
        <v>22</v>
      </c>
      <c r="H30" s="10">
        <f t="shared" si="3"/>
        <v>66</v>
      </c>
      <c r="I30" s="9">
        <f t="shared" si="4"/>
        <v>33</v>
      </c>
      <c r="J30" s="9">
        <f t="shared" si="5"/>
        <v>33</v>
      </c>
      <c r="K30" s="9">
        <v>2300</v>
      </c>
      <c r="L30" s="9">
        <v>2230</v>
      </c>
      <c r="M30" s="9">
        <v>1</v>
      </c>
      <c r="N30" s="9" t="s">
        <v>26</v>
      </c>
      <c r="O30" s="9" t="s">
        <v>22</v>
      </c>
    </row>
    <row r="31" ht="45" customHeight="1" spans="1:15">
      <c r="A31" s="9" t="s">
        <v>18</v>
      </c>
      <c r="B31" s="9" t="s">
        <v>44</v>
      </c>
      <c r="C31" s="9" t="s">
        <v>55</v>
      </c>
      <c r="D31" s="9">
        <v>3.8</v>
      </c>
      <c r="E31" s="9">
        <f>D31*0.61</f>
        <v>2.318</v>
      </c>
      <c r="F31" s="9">
        <v>320</v>
      </c>
      <c r="G31" s="9">
        <v>60</v>
      </c>
      <c r="H31" s="10">
        <f t="shared" si="3"/>
        <v>228</v>
      </c>
      <c r="I31" s="9">
        <f t="shared" si="4"/>
        <v>114</v>
      </c>
      <c r="J31" s="9">
        <f t="shared" si="5"/>
        <v>114</v>
      </c>
      <c r="K31" s="9">
        <v>600</v>
      </c>
      <c r="L31" s="9">
        <v>570</v>
      </c>
      <c r="M31" s="9">
        <v>1</v>
      </c>
      <c r="N31" s="9" t="s">
        <v>21</v>
      </c>
      <c r="O31" s="9" t="s">
        <v>22</v>
      </c>
    </row>
    <row r="32" ht="45" customHeight="1" spans="1:15">
      <c r="A32" s="9" t="s">
        <v>23</v>
      </c>
      <c r="B32" s="9" t="s">
        <v>34</v>
      </c>
      <c r="C32" s="9" t="s">
        <v>56</v>
      </c>
      <c r="D32" s="9">
        <v>2.6</v>
      </c>
      <c r="E32" s="9">
        <f>D32*0.61</f>
        <v>1.586</v>
      </c>
      <c r="F32" s="9">
        <v>180</v>
      </c>
      <c r="G32" s="9">
        <v>54</v>
      </c>
      <c r="H32" s="10">
        <f t="shared" si="3"/>
        <v>140.4</v>
      </c>
      <c r="I32" s="9">
        <f t="shared" si="4"/>
        <v>70.2</v>
      </c>
      <c r="J32" s="9">
        <f t="shared" si="5"/>
        <v>70.2</v>
      </c>
      <c r="K32" s="9">
        <v>3150</v>
      </c>
      <c r="L32" s="9">
        <v>3100</v>
      </c>
      <c r="M32" s="9">
        <v>1</v>
      </c>
      <c r="N32" s="9" t="s">
        <v>26</v>
      </c>
      <c r="O32" s="9" t="s">
        <v>22</v>
      </c>
    </row>
    <row r="33" ht="111" customHeight="1" spans="1:15">
      <c r="A33" s="9" t="s">
        <v>23</v>
      </c>
      <c r="B33" s="9" t="s">
        <v>34</v>
      </c>
      <c r="C33" s="9" t="s">
        <v>57</v>
      </c>
      <c r="D33" s="9">
        <v>2.1</v>
      </c>
      <c r="E33" s="9">
        <f>D33*0.61</f>
        <v>1.281</v>
      </c>
      <c r="F33" s="9">
        <v>200</v>
      </c>
      <c r="G33" s="9">
        <v>60</v>
      </c>
      <c r="H33" s="10">
        <f t="shared" si="3"/>
        <v>126</v>
      </c>
      <c r="I33" s="9">
        <f t="shared" si="4"/>
        <v>63</v>
      </c>
      <c r="J33" s="9">
        <f t="shared" si="5"/>
        <v>63</v>
      </c>
      <c r="K33" s="9">
        <v>1520</v>
      </c>
      <c r="L33" s="9">
        <v>1500</v>
      </c>
      <c r="M33" s="9">
        <v>1</v>
      </c>
      <c r="N33" s="9" t="s">
        <v>26</v>
      </c>
      <c r="O33" s="9" t="s">
        <v>22</v>
      </c>
    </row>
    <row r="34" ht="94.5" spans="1:15">
      <c r="A34" s="9" t="s">
        <v>18</v>
      </c>
      <c r="B34" s="9" t="s">
        <v>44</v>
      </c>
      <c r="C34" s="9" t="s">
        <v>57</v>
      </c>
      <c r="D34" s="9">
        <v>2</v>
      </c>
      <c r="E34" s="9">
        <f>D34*0.61</f>
        <v>1.22</v>
      </c>
      <c r="F34" s="9">
        <v>320</v>
      </c>
      <c r="G34" s="9">
        <v>60</v>
      </c>
      <c r="H34" s="10">
        <f t="shared" si="3"/>
        <v>120</v>
      </c>
      <c r="I34" s="9">
        <f t="shared" si="4"/>
        <v>60</v>
      </c>
      <c r="J34" s="9">
        <f t="shared" si="5"/>
        <v>60</v>
      </c>
      <c r="K34" s="9">
        <v>1520</v>
      </c>
      <c r="L34" s="9">
        <v>1500</v>
      </c>
      <c r="M34" s="9">
        <v>1</v>
      </c>
      <c r="N34" s="9" t="s">
        <v>21</v>
      </c>
      <c r="O34" s="9" t="s">
        <v>22</v>
      </c>
    </row>
    <row r="35" ht="94.5" spans="1:15">
      <c r="A35" s="9" t="s">
        <v>50</v>
      </c>
      <c r="B35" s="9" t="s">
        <v>58</v>
      </c>
      <c r="C35" s="9" t="s">
        <v>57</v>
      </c>
      <c r="D35" s="9">
        <v>2</v>
      </c>
      <c r="E35" s="9">
        <f>D35*0.26</f>
        <v>0.52</v>
      </c>
      <c r="F35" s="9">
        <v>110</v>
      </c>
      <c r="G35" s="9">
        <v>26</v>
      </c>
      <c r="H35" s="10">
        <f t="shared" si="3"/>
        <v>52</v>
      </c>
      <c r="I35" s="9">
        <f t="shared" si="4"/>
        <v>26</v>
      </c>
      <c r="J35" s="9">
        <f t="shared" si="5"/>
        <v>26</v>
      </c>
      <c r="K35" s="9">
        <v>510</v>
      </c>
      <c r="L35" s="9">
        <v>500</v>
      </c>
      <c r="M35" s="9">
        <v>1</v>
      </c>
      <c r="N35" s="9" t="s">
        <v>21</v>
      </c>
      <c r="O35" s="9" t="s">
        <v>22</v>
      </c>
    </row>
    <row r="36" ht="40.5" spans="1:15">
      <c r="A36" s="9" t="s">
        <v>18</v>
      </c>
      <c r="B36" s="9" t="s">
        <v>44</v>
      </c>
      <c r="C36" s="9" t="s">
        <v>59</v>
      </c>
      <c r="D36" s="9">
        <v>2</v>
      </c>
      <c r="E36" s="9">
        <f>D36*0.61</f>
        <v>1.22</v>
      </c>
      <c r="F36" s="9">
        <v>320</v>
      </c>
      <c r="G36" s="9">
        <v>60</v>
      </c>
      <c r="H36" s="10">
        <f t="shared" si="3"/>
        <v>120</v>
      </c>
      <c r="I36" s="9">
        <f t="shared" si="4"/>
        <v>60</v>
      </c>
      <c r="J36" s="9">
        <f t="shared" si="5"/>
        <v>60</v>
      </c>
      <c r="K36" s="13">
        <v>900</v>
      </c>
      <c r="L36" s="13">
        <v>892</v>
      </c>
      <c r="M36" s="9">
        <v>1</v>
      </c>
      <c r="N36" s="9" t="s">
        <v>21</v>
      </c>
      <c r="O36" s="9" t="s">
        <v>22</v>
      </c>
    </row>
    <row r="37" ht="40.5" spans="1:15">
      <c r="A37" s="9" t="s">
        <v>32</v>
      </c>
      <c r="B37" s="9" t="s">
        <v>38</v>
      </c>
      <c r="C37" s="9" t="s">
        <v>59</v>
      </c>
      <c r="D37" s="9">
        <v>3.1</v>
      </c>
      <c r="E37" s="9">
        <f>D37*0.26</f>
        <v>0.806</v>
      </c>
      <c r="F37" s="9">
        <v>100</v>
      </c>
      <c r="G37" s="9">
        <v>26</v>
      </c>
      <c r="H37" s="10">
        <f t="shared" si="3"/>
        <v>80.6</v>
      </c>
      <c r="I37" s="9">
        <f t="shared" si="4"/>
        <v>40.3</v>
      </c>
      <c r="J37" s="9">
        <f t="shared" si="5"/>
        <v>40.3</v>
      </c>
      <c r="K37" s="13">
        <v>6000</v>
      </c>
      <c r="L37" s="13">
        <v>5985</v>
      </c>
      <c r="M37" s="9">
        <v>1</v>
      </c>
      <c r="N37" s="9" t="s">
        <v>26</v>
      </c>
      <c r="O37" s="9" t="s">
        <v>22</v>
      </c>
    </row>
    <row r="38" ht="27" customHeight="1" spans="1:15">
      <c r="A38" s="7" t="s">
        <v>60</v>
      </c>
      <c r="B38" s="7"/>
      <c r="C38" s="7"/>
      <c r="D38" s="14">
        <f>SUM(D5:D37)</f>
        <v>90.05</v>
      </c>
      <c r="E38" s="14">
        <f>SUM(E5:E37)</f>
        <v>42.383</v>
      </c>
      <c r="F38" s="14"/>
      <c r="G38" s="14"/>
      <c r="H38" s="14">
        <f>SUM(H5:H37)</f>
        <v>3726.1</v>
      </c>
      <c r="I38" s="14"/>
      <c r="J38" s="14"/>
      <c r="K38" s="15"/>
      <c r="L38" s="15"/>
      <c r="M38" s="16"/>
      <c r="N38" s="16"/>
      <c r="O38" s="16"/>
    </row>
  </sheetData>
  <autoFilter xmlns:etc="http://www.wps.cn/officeDocument/2017/etCustomData" ref="A3:O38" etc:filterBottomFollowUsedRange="0">
    <extLst/>
  </autoFilter>
  <mergeCells count="14">
    <mergeCell ref="A1:O1"/>
    <mergeCell ref="H3:J3"/>
    <mergeCell ref="K3:L3"/>
    <mergeCell ref="A38:C38"/>
    <mergeCell ref="A3:A4"/>
    <mergeCell ref="B3:B4"/>
    <mergeCell ref="C3:C4"/>
    <mergeCell ref="D3:D4"/>
    <mergeCell ref="E3:E4"/>
    <mergeCell ref="F3:F4"/>
    <mergeCell ref="G3:G4"/>
    <mergeCell ref="M3:M4"/>
    <mergeCell ref="N3:N4"/>
    <mergeCell ref="O3:O4"/>
  </mergeCells>
  <pageMargins left="0.751388888888889" right="0.751388888888889" top="1" bottom="1" header="0.511805555555556" footer="0.511805555555556"/>
  <pageSetup paperSize="9" scale="72" fitToHeight="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张凡</cp:lastModifiedBy>
  <dcterms:created xsi:type="dcterms:W3CDTF">2016-12-02T08:54:00Z</dcterms:created>
  <dcterms:modified xsi:type="dcterms:W3CDTF">2026-04-23T09:01:44Z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D58AB45B450F43A0913203C24B076979_13</vt:lpwstr>
  </property>
  <property fmtid="{D5CDD505-2E9C-101B-9397-08002B2CF9AE}" pid="4" name="CalculationRule">
    <vt:i4>0</vt:i4>
  </property>
</Properties>
</file>